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855" windowHeight="11385" activeTab="0"/>
  </bookViews>
  <sheets>
    <sheet name="05" sheetId="1" r:id="rId1"/>
    <sheet name="06" sheetId="2" r:id="rId2"/>
    <sheet name="07" sheetId="3" r:id="rId3"/>
  </sheets>
  <definedNames/>
  <calcPr fullCalcOnLoad="1"/>
</workbook>
</file>

<file path=xl/sharedStrings.xml><?xml version="1.0" encoding="utf-8"?>
<sst xmlns="http://schemas.openxmlformats.org/spreadsheetml/2006/main" count="93" uniqueCount="34">
  <si>
    <t>CASA DE ASIGURARI DE SANATATE VRANCEA</t>
  </si>
  <si>
    <t>DECONTURI MAI 2021</t>
  </si>
  <si>
    <t>DENUMIRE INDICATOR</t>
  </si>
  <si>
    <t>VALOARE DECONTATA LUNA MAI 2021</t>
  </si>
  <si>
    <t>TOTAL JUD. VRANCEA</t>
  </si>
  <si>
    <t>MEDICAMENTE COMPENSATE SI GRATUITE + 4G (G3,G10,G15,G16)</t>
  </si>
  <si>
    <t>MEDICAMENTE 6G ( G4,G7,G22,G31,G29)</t>
  </si>
  <si>
    <t>PENSIONARI CU VENIT &lt; 700 RON/LUNA - COTA 50%</t>
  </si>
  <si>
    <t>PENSIONARI CU VENIT &lt; 700 RON/LUNA - COTA 40%</t>
  </si>
  <si>
    <r>
      <t xml:space="preserve">MEDICAMENTE PROG. </t>
    </r>
    <r>
      <rPr>
        <b/>
        <u val="single"/>
        <sz val="10"/>
        <color indexed="10"/>
        <rFont val="Arial"/>
        <family val="2"/>
      </rPr>
      <t>LISTA C1 - COST VOLUM</t>
    </r>
  </si>
  <si>
    <r>
      <t xml:space="preserve">PENSIONARI CU VENIT &lt; 700 RON/LUNA - </t>
    </r>
    <r>
      <rPr>
        <b/>
        <u val="single"/>
        <sz val="7"/>
        <color indexed="10"/>
        <rFont val="Arial Black"/>
        <family val="2"/>
      </rPr>
      <t>COTA 50%</t>
    </r>
    <r>
      <rPr>
        <b/>
        <u val="single"/>
        <sz val="7"/>
        <rFont val="Arial"/>
        <family val="2"/>
      </rPr>
      <t xml:space="preserve"> -</t>
    </r>
    <r>
      <rPr>
        <b/>
        <u val="single"/>
        <sz val="9"/>
        <color indexed="10"/>
        <rFont val="Arial"/>
        <family val="2"/>
      </rPr>
      <t>COST VOLUM</t>
    </r>
  </si>
  <si>
    <r>
      <t xml:space="preserve">PENSIONARI CU VENIT &lt; 700 RON/LUNA - </t>
    </r>
    <r>
      <rPr>
        <b/>
        <u val="single"/>
        <sz val="7"/>
        <color indexed="10"/>
        <rFont val="Arial Black"/>
        <family val="2"/>
      </rPr>
      <t>COTA 40%</t>
    </r>
    <r>
      <rPr>
        <b/>
        <u val="single"/>
        <sz val="7"/>
        <rFont val="Arial"/>
        <family val="2"/>
      </rPr>
      <t xml:space="preserve"> -</t>
    </r>
    <r>
      <rPr>
        <b/>
        <u val="single"/>
        <sz val="9"/>
        <color indexed="10"/>
        <rFont val="Arial"/>
        <family val="2"/>
      </rPr>
      <t>COST VOLUM</t>
    </r>
  </si>
  <si>
    <t>MEDICAMENTE ADO (antidiabetice orale)</t>
  </si>
  <si>
    <t>MEDICAMENTE INSULINE</t>
  </si>
  <si>
    <t>MEDICAMENTE CONSUM MIXT (ADO+INSULINE)</t>
  </si>
  <si>
    <t>01+02</t>
  </si>
  <si>
    <t>TESTE AUTOMONITORIZARE ADULTI "PES 18"</t>
  </si>
  <si>
    <t>TESTE AUTOMONITORIZARE COPII</t>
  </si>
  <si>
    <t>MEDICAMENTE PROGRAM ONCOLOGIE</t>
  </si>
  <si>
    <t>MEDICAMENTE PROG. ONCOLOGIE - COST VOLUM</t>
  </si>
  <si>
    <t>MEDICAMENTE PROGRAM POSTTRANSPLANT</t>
  </si>
  <si>
    <t>MEDICAMENTE PROG. MUCOVISCIDOZA COPIL</t>
  </si>
  <si>
    <t>MEDICAMENTE PROG. MUCOVISCIDOZA ADULT</t>
  </si>
  <si>
    <t>MEDICAMENTE PROG. SCLEROZA AMIOTROFICA</t>
  </si>
  <si>
    <t>MEDICAMENTE PROG. SINDROM PRADER WILLI</t>
  </si>
  <si>
    <t>MEDICAMENTE PROG. ANGIOEDEM ERED. (P6.22)</t>
  </si>
  <si>
    <t>MEDICAMENTE PROG. FIBROZA P. IDIOP.(P6.20)</t>
  </si>
  <si>
    <t>DECONTURI IUNIE 2021</t>
  </si>
  <si>
    <t>VALOARE DECONTATA LUNA IUNIE 2021</t>
  </si>
  <si>
    <t>12+03</t>
  </si>
  <si>
    <t>12+02</t>
  </si>
  <si>
    <t>DECONTURI IULIE 2021</t>
  </si>
  <si>
    <t>VALOARE DECONTATA LUNA IULIE 2021</t>
  </si>
  <si>
    <t>03+04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</si>
</sst>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4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40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0"/>
    </font>
    <font>
      <b/>
      <u val="single"/>
      <sz val="10"/>
      <color indexed="10"/>
      <name val="Arial"/>
      <family val="2"/>
    </font>
    <font>
      <b/>
      <u val="single"/>
      <sz val="10"/>
      <color indexed="11"/>
      <name val="Arial"/>
      <family val="2"/>
    </font>
    <font>
      <b/>
      <u val="single"/>
      <sz val="7"/>
      <name val="Arial Black"/>
      <family val="2"/>
    </font>
    <font>
      <b/>
      <u val="single"/>
      <sz val="7"/>
      <color indexed="10"/>
      <name val="Arial Black"/>
      <family val="2"/>
    </font>
    <font>
      <b/>
      <u val="single"/>
      <sz val="7"/>
      <name val="Arial"/>
      <family val="2"/>
    </font>
    <font>
      <b/>
      <u val="single"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4" fontId="9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4" fontId="10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E38"/>
  <sheetViews>
    <sheetView tabSelected="1" workbookViewId="0" topLeftCell="A1">
      <selection activeCell="C8" sqref="C8"/>
    </sheetView>
  </sheetViews>
  <sheetFormatPr defaultColWidth="9.33203125" defaultRowHeight="11.25"/>
  <cols>
    <col min="3" max="3" width="66.66015625" style="0" customWidth="1"/>
    <col min="4" max="4" width="23.5" style="0" customWidth="1"/>
  </cols>
  <sheetData>
    <row r="3" ht="11.25">
      <c r="C3" s="1" t="s">
        <v>0</v>
      </c>
    </row>
    <row r="4" ht="11.25">
      <c r="C4" s="1"/>
    </row>
    <row r="5" ht="11.25">
      <c r="C5" s="1"/>
    </row>
    <row r="6" ht="15">
      <c r="C6" s="2" t="s">
        <v>1</v>
      </c>
    </row>
    <row r="12" ht="12" thickBot="1"/>
    <row r="13" spans="3:4" ht="11.25">
      <c r="C13" s="13" t="s">
        <v>2</v>
      </c>
      <c r="D13" s="13" t="s">
        <v>3</v>
      </c>
    </row>
    <row r="14" spans="3:4" ht="11.25">
      <c r="C14" s="14"/>
      <c r="D14" s="14"/>
    </row>
    <row r="15" spans="3:4" ht="24.75" customHeight="1" thickBot="1">
      <c r="C15" s="15"/>
      <c r="D15" s="15"/>
    </row>
    <row r="16" spans="3:4" ht="11.25">
      <c r="C16" s="16" t="s">
        <v>4</v>
      </c>
      <c r="D16" s="18">
        <f>SUM(D18:D38)</f>
        <v>7738603.610000001</v>
      </c>
    </row>
    <row r="17" spans="3:4" ht="12" thickBot="1">
      <c r="C17" s="17"/>
      <c r="D17" s="19"/>
    </row>
    <row r="18" spans="3:5" ht="26.25" thickBot="1">
      <c r="C18" s="3" t="s">
        <v>5</v>
      </c>
      <c r="D18" s="4">
        <v>4303250.57</v>
      </c>
      <c r="E18">
        <v>1</v>
      </c>
    </row>
    <row r="19" spans="3:5" ht="13.5" thickBot="1">
      <c r="C19" s="5" t="s">
        <v>6</v>
      </c>
      <c r="D19" s="4">
        <v>716300.01</v>
      </c>
      <c r="E19">
        <v>1</v>
      </c>
    </row>
    <row r="20" spans="3:5" ht="13.5" thickBot="1">
      <c r="C20" s="5" t="s">
        <v>7</v>
      </c>
      <c r="D20" s="4">
        <v>86508.25</v>
      </c>
      <c r="E20">
        <v>1</v>
      </c>
    </row>
    <row r="21" spans="3:5" ht="13.5" thickBot="1">
      <c r="C21" s="5" t="s">
        <v>8</v>
      </c>
      <c r="D21" s="4">
        <f>73680.59</f>
        <v>73680.59</v>
      </c>
      <c r="E21" s="6">
        <v>3</v>
      </c>
    </row>
    <row r="22" spans="3:5" ht="13.5" thickBot="1">
      <c r="C22" s="5" t="s">
        <v>9</v>
      </c>
      <c r="D22" s="7">
        <v>131276.16</v>
      </c>
      <c r="E22" s="8">
        <v>2</v>
      </c>
    </row>
    <row r="23" spans="3:5" ht="14.25" thickBot="1">
      <c r="C23" s="9" t="s">
        <v>10</v>
      </c>
      <c r="D23" s="7">
        <v>4808.75</v>
      </c>
      <c r="E23" s="8">
        <v>2</v>
      </c>
    </row>
    <row r="24" spans="3:5" ht="14.25" thickBot="1">
      <c r="C24" s="9" t="s">
        <v>11</v>
      </c>
      <c r="D24" s="7">
        <f>3846.99</f>
        <v>3846.99</v>
      </c>
      <c r="E24" s="8">
        <v>2</v>
      </c>
    </row>
    <row r="25" spans="3:5" ht="13.5" thickBot="1">
      <c r="C25" s="5" t="s">
        <v>12</v>
      </c>
      <c r="D25" s="4">
        <v>682224.07</v>
      </c>
      <c r="E25">
        <v>2</v>
      </c>
    </row>
    <row r="26" spans="3:5" ht="13.5" thickBot="1">
      <c r="C26" s="5" t="s">
        <v>13</v>
      </c>
      <c r="D26" s="4">
        <v>181025.64</v>
      </c>
      <c r="E26">
        <v>2</v>
      </c>
    </row>
    <row r="27" spans="3:5" ht="13.5" thickBot="1">
      <c r="C27" s="10" t="s">
        <v>14</v>
      </c>
      <c r="D27" s="7">
        <v>287750.29</v>
      </c>
      <c r="E27" t="s">
        <v>15</v>
      </c>
    </row>
    <row r="28" spans="3:5" ht="13.5" thickBot="1">
      <c r="C28" s="5" t="s">
        <v>16</v>
      </c>
      <c r="D28" s="7">
        <v>93600</v>
      </c>
      <c r="E28">
        <v>2</v>
      </c>
    </row>
    <row r="29" spans="3:5" ht="13.5" thickBot="1">
      <c r="C29" s="5" t="s">
        <v>17</v>
      </c>
      <c r="D29" s="4">
        <v>5880</v>
      </c>
      <c r="E29">
        <v>2</v>
      </c>
    </row>
    <row r="30" spans="3:5" ht="13.5" thickBot="1">
      <c r="C30" s="5" t="s">
        <v>18</v>
      </c>
      <c r="D30" s="7">
        <v>938247.03</v>
      </c>
      <c r="E30">
        <v>2</v>
      </c>
    </row>
    <row r="31" spans="3:5" ht="13.5" thickBot="1">
      <c r="C31" s="5" t="s">
        <v>19</v>
      </c>
      <c r="D31" s="4">
        <v>108126.9</v>
      </c>
      <c r="E31" s="8">
        <v>2</v>
      </c>
    </row>
    <row r="32" spans="3:5" ht="13.5" thickBot="1">
      <c r="C32" s="5" t="s">
        <v>20</v>
      </c>
      <c r="D32" s="4">
        <f>28119.49+460.06</f>
        <v>28579.550000000003</v>
      </c>
      <c r="E32" t="s">
        <v>15</v>
      </c>
    </row>
    <row r="33" spans="3:5" ht="13.5" thickBot="1">
      <c r="C33" s="5" t="s">
        <v>21</v>
      </c>
      <c r="D33" s="4">
        <v>10774.54</v>
      </c>
      <c r="E33">
        <v>2</v>
      </c>
    </row>
    <row r="34" spans="3:5" ht="13.5" thickBot="1">
      <c r="C34" s="5" t="s">
        <v>22</v>
      </c>
      <c r="D34" s="4">
        <v>0</v>
      </c>
      <c r="E34">
        <v>2</v>
      </c>
    </row>
    <row r="35" spans="3:5" ht="13.5" thickBot="1">
      <c r="C35" s="11" t="s">
        <v>23</v>
      </c>
      <c r="D35" s="4">
        <v>1331.83</v>
      </c>
      <c r="E35">
        <v>2</v>
      </c>
    </row>
    <row r="36" spans="3:5" ht="13.5" thickBot="1">
      <c r="C36" s="12" t="s">
        <v>24</v>
      </c>
      <c r="D36" s="12">
        <v>816.38</v>
      </c>
      <c r="E36">
        <v>2</v>
      </c>
    </row>
    <row r="37" spans="3:5" ht="13.5" thickBot="1">
      <c r="C37" s="12" t="s">
        <v>25</v>
      </c>
      <c r="D37" s="12">
        <v>59823.36</v>
      </c>
      <c r="E37">
        <v>2</v>
      </c>
    </row>
    <row r="38" spans="3:5" ht="13.5" thickBot="1">
      <c r="C38" s="12" t="s">
        <v>26</v>
      </c>
      <c r="D38" s="12">
        <v>20752.7</v>
      </c>
      <c r="E38">
        <v>2</v>
      </c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3:E38"/>
  <sheetViews>
    <sheetView workbookViewId="0" topLeftCell="A1">
      <selection activeCell="C18" sqref="C18"/>
    </sheetView>
  </sheetViews>
  <sheetFormatPr defaultColWidth="9.33203125" defaultRowHeight="11.25"/>
  <cols>
    <col min="3" max="3" width="66.66015625" style="0" customWidth="1"/>
    <col min="4" max="4" width="23.5" style="0" customWidth="1"/>
  </cols>
  <sheetData>
    <row r="3" ht="11.25">
      <c r="C3" s="1" t="s">
        <v>0</v>
      </c>
    </row>
    <row r="4" ht="11.25">
      <c r="C4" s="1"/>
    </row>
    <row r="5" ht="11.25">
      <c r="C5" s="1"/>
    </row>
    <row r="6" ht="15">
      <c r="C6" s="2" t="s">
        <v>27</v>
      </c>
    </row>
    <row r="12" ht="12" thickBot="1"/>
    <row r="13" spans="3:4" ht="11.25">
      <c r="C13" s="13" t="s">
        <v>2</v>
      </c>
      <c r="D13" s="13" t="s">
        <v>28</v>
      </c>
    </row>
    <row r="14" spans="3:4" ht="11.25">
      <c r="C14" s="14"/>
      <c r="D14" s="14"/>
    </row>
    <row r="15" spans="3:4" ht="24.75" customHeight="1" thickBot="1">
      <c r="C15" s="15"/>
      <c r="D15" s="15"/>
    </row>
    <row r="16" spans="3:4" ht="11.25">
      <c r="C16" s="16" t="s">
        <v>4</v>
      </c>
      <c r="D16" s="18">
        <f>SUM(D18:D38)</f>
        <v>8015796.95</v>
      </c>
    </row>
    <row r="17" spans="3:4" ht="12" thickBot="1">
      <c r="C17" s="17"/>
      <c r="D17" s="19"/>
    </row>
    <row r="18" spans="3:5" ht="26.25" thickBot="1">
      <c r="C18" s="3" t="s">
        <v>5</v>
      </c>
      <c r="D18" s="4">
        <v>4368315.58</v>
      </c>
      <c r="E18">
        <v>2</v>
      </c>
    </row>
    <row r="19" spans="3:5" ht="13.5" thickBot="1">
      <c r="C19" s="5" t="s">
        <v>6</v>
      </c>
      <c r="D19" s="4">
        <v>831733.74</v>
      </c>
      <c r="E19">
        <v>2</v>
      </c>
    </row>
    <row r="20" spans="3:5" ht="13.5" thickBot="1">
      <c r="C20" s="5" t="s">
        <v>7</v>
      </c>
      <c r="D20" s="4">
        <v>83803.34</v>
      </c>
      <c r="E20">
        <v>2</v>
      </c>
    </row>
    <row r="21" spans="3:5" ht="13.5" thickBot="1">
      <c r="C21" s="5" t="s">
        <v>8</v>
      </c>
      <c r="D21" s="4">
        <f>68355.02</f>
        <v>68355.02</v>
      </c>
      <c r="E21" s="6">
        <v>4</v>
      </c>
    </row>
    <row r="22" spans="3:5" ht="13.5" thickBot="1">
      <c r="C22" s="5" t="s">
        <v>9</v>
      </c>
      <c r="D22" s="7">
        <v>159954.87</v>
      </c>
      <c r="E22" s="8">
        <v>3</v>
      </c>
    </row>
    <row r="23" spans="3:5" ht="14.25" thickBot="1">
      <c r="C23" s="9" t="s">
        <v>10</v>
      </c>
      <c r="D23" s="7">
        <v>7240</v>
      </c>
      <c r="E23" s="8">
        <v>3</v>
      </c>
    </row>
    <row r="24" spans="3:5" ht="14.25" thickBot="1">
      <c r="C24" s="9" t="s">
        <v>11</v>
      </c>
      <c r="D24" s="7">
        <f>4000</f>
        <v>4000</v>
      </c>
      <c r="E24" s="8">
        <v>3</v>
      </c>
    </row>
    <row r="25" spans="3:5" ht="13.5" thickBot="1">
      <c r="C25" s="5" t="s">
        <v>12</v>
      </c>
      <c r="D25" s="4">
        <f>343471.83</f>
        <v>343471.83</v>
      </c>
      <c r="E25">
        <v>12</v>
      </c>
    </row>
    <row r="26" spans="3:5" ht="13.5" thickBot="1">
      <c r="C26" s="5" t="s">
        <v>13</v>
      </c>
      <c r="D26" s="4">
        <f>13326.13+7674.7</f>
        <v>21000.829999999998</v>
      </c>
      <c r="E26" t="s">
        <v>29</v>
      </c>
    </row>
    <row r="27" spans="3:5" ht="13.5" thickBot="1">
      <c r="C27" s="10" t="s">
        <v>14</v>
      </c>
      <c r="D27" s="7">
        <f>170927.02+257614.95</f>
        <v>428541.97</v>
      </c>
      <c r="E27" t="s">
        <v>30</v>
      </c>
    </row>
    <row r="28" spans="3:5" ht="13.5" thickBot="1">
      <c r="C28" s="5" t="s">
        <v>16</v>
      </c>
      <c r="D28" s="7">
        <f>12840+115440</f>
        <v>128280</v>
      </c>
      <c r="E28" t="s">
        <v>29</v>
      </c>
    </row>
    <row r="29" spans="3:5" ht="13.5" thickBot="1">
      <c r="C29" s="5" t="s">
        <v>17</v>
      </c>
      <c r="D29" s="4">
        <v>10560</v>
      </c>
      <c r="E29">
        <v>3</v>
      </c>
    </row>
    <row r="30" spans="3:5" ht="13.5" thickBot="1">
      <c r="C30" s="5" t="s">
        <v>18</v>
      </c>
      <c r="D30" s="7">
        <f>217040.71+1090930.36</f>
        <v>1307971.07</v>
      </c>
      <c r="E30" t="s">
        <v>29</v>
      </c>
    </row>
    <row r="31" spans="3:5" ht="13.5" thickBot="1">
      <c r="C31" s="5" t="s">
        <v>19</v>
      </c>
      <c r="D31" s="4">
        <v>108126.9</v>
      </c>
      <c r="E31" s="8">
        <v>3</v>
      </c>
    </row>
    <row r="32" spans="3:5" ht="13.5" thickBot="1">
      <c r="C32" s="5" t="s">
        <v>20</v>
      </c>
      <c r="D32" s="4">
        <v>44275.88</v>
      </c>
      <c r="E32">
        <v>3</v>
      </c>
    </row>
    <row r="33" spans="3:5" ht="13.5" thickBot="1">
      <c r="C33" s="5" t="s">
        <v>21</v>
      </c>
      <c r="D33" s="4">
        <f>5259.68+19071.04</f>
        <v>24330.72</v>
      </c>
      <c r="E33" t="s">
        <v>29</v>
      </c>
    </row>
    <row r="34" spans="3:5" ht="13.5" thickBot="1">
      <c r="C34" s="5" t="s">
        <v>22</v>
      </c>
      <c r="D34" s="4">
        <v>2584.3</v>
      </c>
      <c r="E34">
        <v>3</v>
      </c>
    </row>
    <row r="35" spans="3:5" ht="13.5" thickBot="1">
      <c r="C35" s="11" t="s">
        <v>23</v>
      </c>
      <c r="D35" s="4">
        <f>1321.5+1321.5</f>
        <v>2643</v>
      </c>
      <c r="E35" t="s">
        <v>29</v>
      </c>
    </row>
    <row r="36" spans="3:5" ht="13.5" thickBot="1">
      <c r="C36" s="12" t="s">
        <v>24</v>
      </c>
      <c r="D36" s="12">
        <v>408.19</v>
      </c>
      <c r="E36">
        <v>3</v>
      </c>
    </row>
    <row r="37" spans="3:5" ht="13.5" thickBot="1">
      <c r="C37" s="12" t="s">
        <v>25</v>
      </c>
      <c r="D37" s="12">
        <v>59823.36</v>
      </c>
      <c r="E37">
        <v>3</v>
      </c>
    </row>
    <row r="38" spans="3:5" ht="13.5" thickBot="1">
      <c r="C38" s="12" t="s">
        <v>26</v>
      </c>
      <c r="D38" s="12">
        <v>10376.35</v>
      </c>
      <c r="E38">
        <v>3</v>
      </c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3:E38"/>
  <sheetViews>
    <sheetView workbookViewId="0" topLeftCell="A1">
      <selection activeCell="C13" sqref="C13:C15"/>
    </sheetView>
  </sheetViews>
  <sheetFormatPr defaultColWidth="9.33203125" defaultRowHeight="11.25"/>
  <cols>
    <col min="3" max="3" width="66.66015625" style="0" customWidth="1"/>
    <col min="4" max="4" width="23.5" style="0" customWidth="1"/>
  </cols>
  <sheetData>
    <row r="3" ht="11.25">
      <c r="C3" s="1" t="s">
        <v>0</v>
      </c>
    </row>
    <row r="4" ht="11.25">
      <c r="C4" s="1"/>
    </row>
    <row r="5" ht="11.25">
      <c r="C5" s="1"/>
    </row>
    <row r="6" ht="15">
      <c r="C6" s="2" t="s">
        <v>31</v>
      </c>
    </row>
    <row r="12" ht="12" thickBot="1"/>
    <row r="13" spans="3:4" ht="11.25">
      <c r="C13" s="13" t="s">
        <v>2</v>
      </c>
      <c r="D13" s="13" t="s">
        <v>32</v>
      </c>
    </row>
    <row r="14" spans="3:4" ht="11.25">
      <c r="C14" s="14"/>
      <c r="D14" s="14"/>
    </row>
    <row r="15" spans="3:4" ht="24.75" customHeight="1" thickBot="1">
      <c r="C15" s="15"/>
      <c r="D15" s="15"/>
    </row>
    <row r="16" spans="3:4" ht="11.25">
      <c r="C16" s="16" t="s">
        <v>4</v>
      </c>
      <c r="D16" s="18">
        <f>SUM(D18:D38)</f>
        <v>10386797.009999998</v>
      </c>
    </row>
    <row r="17" spans="3:4" ht="12" thickBot="1">
      <c r="C17" s="17"/>
      <c r="D17" s="19"/>
    </row>
    <row r="18" spans="3:5" ht="26.25" thickBot="1">
      <c r="C18" s="3" t="s">
        <v>5</v>
      </c>
      <c r="D18" s="4">
        <v>4754608.08</v>
      </c>
      <c r="E18">
        <v>3</v>
      </c>
    </row>
    <row r="19" spans="3:5" ht="13.5" thickBot="1">
      <c r="C19" s="5" t="s">
        <v>6</v>
      </c>
      <c r="D19" s="4">
        <v>718745.95</v>
      </c>
      <c r="E19">
        <v>3</v>
      </c>
    </row>
    <row r="20" spans="3:5" ht="13.5" thickBot="1">
      <c r="C20" s="5" t="s">
        <v>7</v>
      </c>
      <c r="D20" s="4">
        <v>92094.51</v>
      </c>
      <c r="E20">
        <v>3</v>
      </c>
    </row>
    <row r="21" spans="3:5" ht="13.5" thickBot="1">
      <c r="C21" s="5" t="s">
        <v>8</v>
      </c>
      <c r="D21" s="4">
        <f>65241.9</f>
        <v>65241.9</v>
      </c>
      <c r="E21" s="6">
        <v>5</v>
      </c>
    </row>
    <row r="22" spans="3:5" ht="13.5" thickBot="1">
      <c r="C22" s="5" t="s">
        <v>9</v>
      </c>
      <c r="D22" s="7">
        <v>183964.22</v>
      </c>
      <c r="E22" s="8">
        <v>4</v>
      </c>
    </row>
    <row r="23" spans="3:5" ht="14.25" thickBot="1">
      <c r="C23" s="9" t="s">
        <v>10</v>
      </c>
      <c r="D23" s="7">
        <v>8754.92</v>
      </c>
      <c r="E23" s="8" t="s">
        <v>33</v>
      </c>
    </row>
    <row r="24" spans="3:5" ht="14.25" thickBot="1">
      <c r="C24" s="9" t="s">
        <v>11</v>
      </c>
      <c r="D24" s="7">
        <f>2005.95+6790.06</f>
        <v>8796.01</v>
      </c>
      <c r="E24" s="8" t="s">
        <v>33</v>
      </c>
    </row>
    <row r="25" spans="3:5" ht="13.5" thickBot="1">
      <c r="C25" s="5" t="s">
        <v>12</v>
      </c>
      <c r="D25" s="4">
        <f>795740.78+618201.88</f>
        <v>1413942.6600000001</v>
      </c>
      <c r="E25" t="s">
        <v>33</v>
      </c>
    </row>
    <row r="26" spans="3:5" ht="13.5" thickBot="1">
      <c r="C26" s="5" t="s">
        <v>13</v>
      </c>
      <c r="D26" s="4">
        <f>252933.66+173125.99</f>
        <v>426059.65</v>
      </c>
      <c r="E26" t="s">
        <v>33</v>
      </c>
    </row>
    <row r="27" spans="3:5" ht="13.5" thickBot="1">
      <c r="C27" s="10" t="s">
        <v>14</v>
      </c>
      <c r="D27" s="7">
        <f>687624.43+514083.68</f>
        <v>1201708.11</v>
      </c>
      <c r="E27" t="s">
        <v>33</v>
      </c>
    </row>
    <row r="28" spans="3:5" ht="13.5" thickBot="1">
      <c r="C28" s="5" t="s">
        <v>16</v>
      </c>
      <c r="D28" s="7">
        <f>18600+91989.6</f>
        <v>110589.6</v>
      </c>
      <c r="E28" t="s">
        <v>33</v>
      </c>
    </row>
    <row r="29" spans="3:5" ht="13.5" thickBot="1">
      <c r="C29" s="5" t="s">
        <v>17</v>
      </c>
      <c r="D29" s="4">
        <v>4929.6</v>
      </c>
      <c r="E29">
        <v>4</v>
      </c>
    </row>
    <row r="30" spans="3:5" ht="13.5" thickBot="1">
      <c r="C30" s="5" t="s">
        <v>18</v>
      </c>
      <c r="D30" s="7">
        <f>2531.14+1149564.81</f>
        <v>1152095.95</v>
      </c>
      <c r="E30" t="s">
        <v>33</v>
      </c>
    </row>
    <row r="31" spans="3:5" ht="13.5" thickBot="1">
      <c r="C31" s="5" t="s">
        <v>19</v>
      </c>
      <c r="D31" s="4">
        <v>140152.78</v>
      </c>
      <c r="E31" s="8">
        <v>4</v>
      </c>
    </row>
    <row r="32" spans="3:5" ht="13.5" thickBot="1">
      <c r="C32" s="5" t="s">
        <v>20</v>
      </c>
      <c r="D32" s="4">
        <v>24538.8</v>
      </c>
      <c r="E32">
        <v>4</v>
      </c>
    </row>
    <row r="33" spans="3:5" ht="13.5" thickBot="1">
      <c r="C33" s="5" t="s">
        <v>21</v>
      </c>
      <c r="D33" s="4">
        <v>22518.16</v>
      </c>
      <c r="E33">
        <v>4</v>
      </c>
    </row>
    <row r="34" spans="3:5" ht="13.5" thickBot="1">
      <c r="C34" s="5" t="s">
        <v>22</v>
      </c>
      <c r="D34" s="4">
        <v>5168.6</v>
      </c>
      <c r="E34">
        <v>4</v>
      </c>
    </row>
    <row r="35" spans="3:5" ht="13.5" thickBot="1">
      <c r="C35" s="11" t="s">
        <v>23</v>
      </c>
      <c r="D35" s="4">
        <v>2223.13</v>
      </c>
      <c r="E35">
        <v>4</v>
      </c>
    </row>
    <row r="36" spans="3:5" ht="13.5" thickBot="1">
      <c r="C36" s="12" t="s">
        <v>24</v>
      </c>
      <c r="D36" s="12">
        <v>0</v>
      </c>
      <c r="E36">
        <v>4</v>
      </c>
    </row>
    <row r="37" spans="3:5" ht="13.5" thickBot="1">
      <c r="C37" s="12" t="s">
        <v>25</v>
      </c>
      <c r="D37" s="12">
        <v>29911.68</v>
      </c>
      <c r="E37">
        <v>4</v>
      </c>
    </row>
    <row r="38" spans="3:5" ht="13.5" thickBot="1">
      <c r="C38" s="12" t="s">
        <v>26</v>
      </c>
      <c r="D38" s="12">
        <v>20752.7</v>
      </c>
      <c r="E38">
        <v>4</v>
      </c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cristi.mocanu</dc:creator>
  <cp:keywords/>
  <dc:description/>
  <cp:lastModifiedBy>violeta.ciubotaru</cp:lastModifiedBy>
  <dcterms:created xsi:type="dcterms:W3CDTF">2021-10-06T13:16:35Z</dcterms:created>
  <dcterms:modified xsi:type="dcterms:W3CDTF">2021-10-06T13:43:31Z</dcterms:modified>
  <cp:category/>
  <cp:version/>
  <cp:contentType/>
  <cp:contentStatus/>
</cp:coreProperties>
</file>